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<sst xmlns="http://schemas.openxmlformats.org/spreadsheetml/2006/main" count="91" uniqueCount="57">
  <si>
    <t>Category</t>
  </si>
  <si>
    <t>Line Item</t>
  </si>
  <si>
    <t>Amount</t>
  </si>
  <si>
    <t>Fixed/Variable</t>
  </si>
  <si>
    <t>Notes</t>
  </si>
  <si>
    <t>% of Total</t>
  </si>
  <si>
    <t>Above-the-Line</t>
  </si>
  <si>
    <t>Story and Script</t>
  </si>
  <si>
    <t>Fixed</t>
  </si>
  <si>
    <t>Owned or deferred on a first short</t>
  </si>
  <si>
    <t>Cast (2 Leads; 1 Supporting)</t>
  </si>
  <si>
    <t>Variable</t>
  </si>
  <si>
    <t>Daily stipends</t>
  </si>
  <si>
    <t>Subtotal ATL:</t>
  </si>
  <si>
    <t>Production</t>
  </si>
  <si>
    <t>Camera Rental (Weekend Rate)</t>
  </si>
  <si>
    <t>Rented body/package</t>
  </si>
  <si>
    <t>Lens Rental (One Hero Prime)</t>
  </si>
  <si>
    <t>Single prime lens allocation</t>
  </si>
  <si>
    <t>Audio Gear ($0 - Owned/Amortized)</t>
  </si>
  <si>
    <t>Owned kit</t>
  </si>
  <si>
    <t>Sound Recordist / Mixer (2 Days)</t>
  </si>
  <si>
    <t>Essential paid crew hire</t>
  </si>
  <si>
    <t>Grip / Production Assistant (2 Days)</t>
  </si>
  <si>
    <t>Basic on-set support</t>
  </si>
  <si>
    <t>Locations (2 Locations; 1 Paid)</t>
  </si>
  <si>
    <t>Permits &amp; space fees</t>
  </si>
  <si>
    <t>City Film Permit</t>
  </si>
  <si>
    <t>Municipal location compliance</t>
  </si>
  <si>
    <t>Catering &amp; Craft Services (8 People x 2 Days)</t>
  </si>
  <si>
    <t>$31.25 per person/day food insurance</t>
  </si>
  <si>
    <t>Transport &amp; Parking</t>
  </si>
  <si>
    <t>Gas and van rental</t>
  </si>
  <si>
    <t>Props; Wardrobe &amp; Makeup</t>
  </si>
  <si>
    <t>Art dept essentials</t>
  </si>
  <si>
    <t>Subtotal Production:</t>
  </si>
  <si>
    <t>Post-Production</t>
  </si>
  <si>
    <t>Picture Editing ($0 - DIY Time)</t>
  </si>
  <si>
    <t>Director / Producer edit</t>
  </si>
  <si>
    <t>Professional Sound Mix &amp; Dialogue Clean-up</t>
  </si>
  <si>
    <t>Do not DIY dialogue mix</t>
  </si>
  <si>
    <t>Color Grading Pass</t>
  </si>
  <si>
    <t>Resolve suite / colorist pass</t>
  </si>
  <si>
    <t>Commercial Music Track Licensing</t>
  </si>
  <si>
    <t>Properly licensed tracks</t>
  </si>
  <si>
    <t>Subtotal Post-Production:</t>
  </si>
  <si>
    <t>General &amp; Administrative</t>
  </si>
  <si>
    <t>Production Insurance</t>
  </si>
  <si>
    <t>Short-term liability policy</t>
  </si>
  <si>
    <t>Storage Drives (2 SSDs)</t>
  </si>
  <si>
    <t>Mandatory backup data management</t>
  </si>
  <si>
    <t>Contingency (Strict 10%)</t>
  </si>
  <si>
    <t>Emergency reserve fund</t>
  </si>
  <si>
    <t>Festival Submissions (Local/Regional)</t>
  </si>
  <si>
    <t>Initial festival run entry fees</t>
  </si>
  <si>
    <t>Subtotal G&amp;A:</t>
  </si>
  <si>
    <t>Grand Total: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</si>
</sst>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">
    <font>
      <sz val="10.0"/>
      <color rgb="FF000000"/>
      <name val="Arial"/>
      <scheme val="minor"/>
    </font>
    <font>
      <b/>
      <sz val="11.0"/>
      <color rgb="FFFFFFFF"/>
      <name val="Montserrat"/>
    </font>
    <font>
      <sz val="10.0"/>
      <color rgb="FF1A1B2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425D90"/>
        <bgColor rgb="FF425D90"/>
      </patternFill>
    </fill>
  </fills>
  <borders count="2">
    <border/>
    <border>
      <left style="thin">
        <color rgb="FF73777E"/>
      </left>
      <right style="thin">
        <color rgb="FF73777E"/>
      </right>
      <top style="thin">
        <color rgb="FF73777E"/>
      </top>
      <bottom style="thin">
        <color rgb="FF73777E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readingOrder="0"/>
    </xf>
    <xf borderId="1" fillId="0" fontId="2" numFmtId="10" xfId="0" applyBorder="1" applyFont="1" applyNumberFormat="1"/>
    <xf borderId="1" fillId="0" fontId="2" numFmtId="0" xfId="0" applyBorder="1" applyFont="1"/>
    <xf borderId="1" fillId="0" fontId="2" numFmtId="164" xfId="0" applyBorder="1" applyFont="1" applyNumberForma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9F9FF"/>
          <bgColor rgb="FFF9F9FF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Sheet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2:F26" displayName="Table_1" name="Table_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33.25"/>
    <col customWidth="1" min="3" max="3" width="8.13"/>
    <col customWidth="1" min="4" max="4" width="12.5"/>
    <col customWidth="1" min="5" max="5" width="28.5"/>
    <col customWidth="1" min="6" max="6" width="8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3">
        <v>0.0</v>
      </c>
      <c r="D2" s="2" t="s">
        <v>8</v>
      </c>
      <c r="E2" s="2" t="s">
        <v>9</v>
      </c>
      <c r="F2" s="4">
        <f t="shared" ref="F2:F26" si="1">IF(ISNUMBER(C2), C2/$C$26, "")</f>
        <v>0</v>
      </c>
    </row>
    <row r="3">
      <c r="A3" s="2" t="s">
        <v>6</v>
      </c>
      <c r="B3" s="2" t="s">
        <v>10</v>
      </c>
      <c r="C3" s="3">
        <v>450.0</v>
      </c>
      <c r="D3" s="2" t="s">
        <v>11</v>
      </c>
      <c r="E3" s="2" t="s">
        <v>12</v>
      </c>
      <c r="F3" s="4">
        <f t="shared" si="1"/>
        <v>0.08823529412</v>
      </c>
    </row>
    <row r="4">
      <c r="A4" s="5"/>
      <c r="B4" s="2" t="s">
        <v>13</v>
      </c>
      <c r="C4" s="6">
        <f>SUM(C2:C3)</f>
        <v>450</v>
      </c>
      <c r="D4" s="5"/>
      <c r="E4" s="5"/>
      <c r="F4" s="4">
        <f t="shared" si="1"/>
        <v>0.08823529412</v>
      </c>
    </row>
    <row r="5">
      <c r="A5" s="2" t="s">
        <v>14</v>
      </c>
      <c r="B5" s="2" t="s">
        <v>15</v>
      </c>
      <c r="C5" s="3">
        <v>400.0</v>
      </c>
      <c r="D5" s="2" t="s">
        <v>8</v>
      </c>
      <c r="E5" s="2" t="s">
        <v>16</v>
      </c>
      <c r="F5" s="4">
        <f t="shared" si="1"/>
        <v>0.07843137255</v>
      </c>
    </row>
    <row r="6">
      <c r="A6" s="2" t="s">
        <v>14</v>
      </c>
      <c r="B6" s="2" t="s">
        <v>17</v>
      </c>
      <c r="C6" s="3">
        <v>150.0</v>
      </c>
      <c r="D6" s="2" t="s">
        <v>8</v>
      </c>
      <c r="E6" s="2" t="s">
        <v>18</v>
      </c>
      <c r="F6" s="4">
        <f t="shared" si="1"/>
        <v>0.02941176471</v>
      </c>
    </row>
    <row r="7">
      <c r="A7" s="2" t="s">
        <v>14</v>
      </c>
      <c r="B7" s="2" t="s">
        <v>19</v>
      </c>
      <c r="C7" s="3">
        <v>0.0</v>
      </c>
      <c r="D7" s="2" t="s">
        <v>8</v>
      </c>
      <c r="E7" s="2" t="s">
        <v>20</v>
      </c>
      <c r="F7" s="4">
        <f t="shared" si="1"/>
        <v>0</v>
      </c>
    </row>
    <row r="8">
      <c r="A8" s="2" t="s">
        <v>14</v>
      </c>
      <c r="B8" s="2" t="s">
        <v>21</v>
      </c>
      <c r="C8" s="3">
        <v>500.0</v>
      </c>
      <c r="D8" s="2" t="s">
        <v>8</v>
      </c>
      <c r="E8" s="2" t="s">
        <v>22</v>
      </c>
      <c r="F8" s="4">
        <f t="shared" si="1"/>
        <v>0.09803921569</v>
      </c>
    </row>
    <row r="9">
      <c r="A9" s="2" t="s">
        <v>14</v>
      </c>
      <c r="B9" s="2" t="s">
        <v>23</v>
      </c>
      <c r="C9" s="3">
        <v>350.0</v>
      </c>
      <c r="D9" s="2" t="s">
        <v>11</v>
      </c>
      <c r="E9" s="2" t="s">
        <v>24</v>
      </c>
      <c r="F9" s="4">
        <f t="shared" si="1"/>
        <v>0.06862745098</v>
      </c>
    </row>
    <row r="10">
      <c r="A10" s="2" t="s">
        <v>14</v>
      </c>
      <c r="B10" s="2" t="s">
        <v>25</v>
      </c>
      <c r="C10" s="3">
        <v>300.0</v>
      </c>
      <c r="D10" s="2" t="s">
        <v>11</v>
      </c>
      <c r="E10" s="2" t="s">
        <v>26</v>
      </c>
      <c r="F10" s="4">
        <f t="shared" si="1"/>
        <v>0.05882352941</v>
      </c>
    </row>
    <row r="11">
      <c r="A11" s="2" t="s">
        <v>14</v>
      </c>
      <c r="B11" s="2" t="s">
        <v>27</v>
      </c>
      <c r="C11" s="3">
        <v>150.0</v>
      </c>
      <c r="D11" s="2" t="s">
        <v>8</v>
      </c>
      <c r="E11" s="2" t="s">
        <v>28</v>
      </c>
      <c r="F11" s="4">
        <f t="shared" si="1"/>
        <v>0.02941176471</v>
      </c>
    </row>
    <row r="12">
      <c r="A12" s="2" t="s">
        <v>14</v>
      </c>
      <c r="B12" s="2" t="s">
        <v>29</v>
      </c>
      <c r="C12" s="3">
        <v>500.0</v>
      </c>
      <c r="D12" s="2" t="s">
        <v>11</v>
      </c>
      <c r="E12" s="2" t="s">
        <v>30</v>
      </c>
      <c r="F12" s="4">
        <f t="shared" si="1"/>
        <v>0.09803921569</v>
      </c>
    </row>
    <row r="13">
      <c r="A13" s="2" t="s">
        <v>14</v>
      </c>
      <c r="B13" s="2" t="s">
        <v>31</v>
      </c>
      <c r="C13" s="3">
        <v>180.0</v>
      </c>
      <c r="D13" s="2" t="s">
        <v>11</v>
      </c>
      <c r="E13" s="2" t="s">
        <v>32</v>
      </c>
      <c r="F13" s="4">
        <f t="shared" si="1"/>
        <v>0.03529411765</v>
      </c>
    </row>
    <row r="14">
      <c r="A14" s="2" t="s">
        <v>14</v>
      </c>
      <c r="B14" s="2" t="s">
        <v>33</v>
      </c>
      <c r="C14" s="3">
        <v>250.0</v>
      </c>
      <c r="D14" s="2" t="s">
        <v>11</v>
      </c>
      <c r="E14" s="2" t="s">
        <v>34</v>
      </c>
      <c r="F14" s="4">
        <f t="shared" si="1"/>
        <v>0.04901960784</v>
      </c>
    </row>
    <row r="15">
      <c r="A15" s="5"/>
      <c r="B15" s="2" t="s">
        <v>35</v>
      </c>
      <c r="C15" s="6">
        <f>SUM(C5:C14)</f>
        <v>2780</v>
      </c>
      <c r="D15" s="5"/>
      <c r="E15" s="5"/>
      <c r="F15" s="4">
        <f t="shared" si="1"/>
        <v>0.5450980392</v>
      </c>
    </row>
    <row r="16">
      <c r="A16" s="2" t="s">
        <v>36</v>
      </c>
      <c r="B16" s="2" t="s">
        <v>37</v>
      </c>
      <c r="C16" s="3">
        <v>0.0</v>
      </c>
      <c r="D16" s="2" t="s">
        <v>8</v>
      </c>
      <c r="E16" s="2" t="s">
        <v>38</v>
      </c>
      <c r="F16" s="4">
        <f t="shared" si="1"/>
        <v>0</v>
      </c>
    </row>
    <row r="17">
      <c r="A17" s="2" t="s">
        <v>36</v>
      </c>
      <c r="B17" s="2" t="s">
        <v>39</v>
      </c>
      <c r="C17" s="3">
        <v>450.0</v>
      </c>
      <c r="D17" s="2" t="s">
        <v>8</v>
      </c>
      <c r="E17" s="2" t="s">
        <v>40</v>
      </c>
      <c r="F17" s="4">
        <f t="shared" si="1"/>
        <v>0.08823529412</v>
      </c>
    </row>
    <row r="18">
      <c r="A18" s="2" t="s">
        <v>36</v>
      </c>
      <c r="B18" s="2" t="s">
        <v>41</v>
      </c>
      <c r="C18" s="3">
        <v>200.0</v>
      </c>
      <c r="D18" s="2" t="s">
        <v>11</v>
      </c>
      <c r="E18" s="2" t="s">
        <v>42</v>
      </c>
      <c r="F18" s="4">
        <f t="shared" si="1"/>
        <v>0.03921568627</v>
      </c>
    </row>
    <row r="19">
      <c r="A19" s="2" t="s">
        <v>36</v>
      </c>
      <c r="B19" s="2" t="s">
        <v>43</v>
      </c>
      <c r="C19" s="3">
        <v>120.0</v>
      </c>
      <c r="D19" s="2" t="s">
        <v>8</v>
      </c>
      <c r="E19" s="2" t="s">
        <v>44</v>
      </c>
      <c r="F19" s="4">
        <f t="shared" si="1"/>
        <v>0.02352941176</v>
      </c>
    </row>
    <row r="20">
      <c r="A20" s="5"/>
      <c r="B20" s="2" t="s">
        <v>45</v>
      </c>
      <c r="C20" s="6">
        <f>SUM(C16:C19)</f>
        <v>770</v>
      </c>
      <c r="D20" s="5"/>
      <c r="E20" s="5"/>
      <c r="F20" s="4">
        <f t="shared" si="1"/>
        <v>0.1509803922</v>
      </c>
    </row>
    <row r="21">
      <c r="A21" s="2" t="s">
        <v>46</v>
      </c>
      <c r="B21" s="2" t="s">
        <v>47</v>
      </c>
      <c r="C21" s="3">
        <v>380.0</v>
      </c>
      <c r="D21" s="2" t="s">
        <v>8</v>
      </c>
      <c r="E21" s="2" t="s">
        <v>48</v>
      </c>
      <c r="F21" s="4">
        <f t="shared" si="1"/>
        <v>0.07450980392</v>
      </c>
    </row>
    <row r="22">
      <c r="A22" s="2" t="s">
        <v>46</v>
      </c>
      <c r="B22" s="2" t="s">
        <v>49</v>
      </c>
      <c r="C22" s="3">
        <v>120.0</v>
      </c>
      <c r="D22" s="2" t="s">
        <v>8</v>
      </c>
      <c r="E22" s="2" t="s">
        <v>50</v>
      </c>
      <c r="F22" s="4">
        <f t="shared" si="1"/>
        <v>0.02352941176</v>
      </c>
    </row>
    <row r="23">
      <c r="A23" s="2" t="s">
        <v>46</v>
      </c>
      <c r="B23" s="2" t="s">
        <v>51</v>
      </c>
      <c r="C23" s="3">
        <v>500.0</v>
      </c>
      <c r="D23" s="2" t="s">
        <v>8</v>
      </c>
      <c r="E23" s="2" t="s">
        <v>52</v>
      </c>
      <c r="F23" s="4">
        <f t="shared" si="1"/>
        <v>0.09803921569</v>
      </c>
    </row>
    <row r="24">
      <c r="A24" s="2" t="s">
        <v>46</v>
      </c>
      <c r="B24" s="2" t="s">
        <v>53</v>
      </c>
      <c r="C24" s="3">
        <v>100.0</v>
      </c>
      <c r="D24" s="2" t="s">
        <v>11</v>
      </c>
      <c r="E24" s="2" t="s">
        <v>54</v>
      </c>
      <c r="F24" s="4">
        <f t="shared" si="1"/>
        <v>0.01960784314</v>
      </c>
    </row>
    <row r="25">
      <c r="A25" s="5"/>
      <c r="B25" s="2" t="s">
        <v>55</v>
      </c>
      <c r="C25" s="6">
        <f>SUM(C21:C24)</f>
        <v>1100</v>
      </c>
      <c r="D25" s="5"/>
      <c r="E25" s="5"/>
      <c r="F25" s="4">
        <f t="shared" si="1"/>
        <v>0.2156862745</v>
      </c>
    </row>
    <row r="26">
      <c r="A26" s="5"/>
      <c r="B26" s="2" t="s">
        <v>56</v>
      </c>
      <c r="C26" s="6">
        <f>SUM(C4,C15,C20,C25)</f>
        <v>5100</v>
      </c>
      <c r="D26" s="5"/>
      <c r="E26" s="5"/>
      <c r="F26" s="4">
        <f t="shared" si="1"/>
        <v>1</v>
      </c>
    </row>
  </sheetData>
  <drawing r:id="rId1"/>
  <tableParts count="1">
    <tablePart r:id="rId3"/>
  </tableParts>
</worksheet>
</file>